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040" activeTab="0"/>
  </bookViews>
  <sheets>
    <sheet name="Цифры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A20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1557.487 - датировка письма Генриху</t>
        </r>
      </text>
    </comment>
    <comment ref="C20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2033 - назван концом 6000 лет в альманахах на 1557, 1559, 1562, 1563 годы</t>
        </r>
      </text>
    </comment>
    <comment ref="G20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4173,666 - длина II хронологии (из письма Генриху)</t>
        </r>
      </text>
    </comment>
    <comment ref="K20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20 апр. 1889 г. родился Гитлер</t>
        </r>
      </text>
    </comment>
    <comment ref="A21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1242 - назван концом 6000 лет (Хронология I),    1242=6000-4758=2242-1000</t>
        </r>
      </text>
    </comment>
    <comment ref="G21" authorId="0">
      <text>
        <r>
          <rPr>
            <b/>
            <sz val="10"/>
            <rFont val="Tahoma"/>
            <family val="2"/>
          </rPr>
          <t>Разумов: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4757 или 4758 - длина I хронологии (из письма Генриху)</t>
        </r>
      </text>
    </comment>
    <comment ref="K21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22 апр. 1870 г. родился Ленин</t>
        </r>
      </text>
    </comment>
    <comment ref="G22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4056 - длина III  хронологии (из альманаха на 1566 год)</t>
        </r>
      </text>
    </comment>
    <comment ref="K22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21 дек. 1879 г. родился Сталин</t>
        </r>
      </text>
    </comment>
    <comment ref="A24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1604.753 - “точка отсчета” из письма Генриху (затмение перед конъюнкциями планет)</t>
        </r>
      </text>
    </comment>
    <comment ref="G24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4757 или 4758 - длина I хронологии (из письма Генриху)</t>
        </r>
      </text>
    </comment>
    <comment ref="K24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29 апр. 1945 г. умер Гитлер</t>
        </r>
      </text>
    </comment>
    <comment ref="C26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2239.685 - конец 6000 лет от Сотворения Мира (Еврейский Календарь, 17.09.2240 г)</t>
        </r>
      </text>
    </comment>
    <comment ref="K26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из II хронологии</t>
        </r>
      </text>
    </comment>
    <comment ref="K27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из I хронологии</t>
        </r>
      </text>
    </comment>
    <comment ref="K28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из III хронологии</t>
        </r>
      </text>
    </comment>
    <comment ref="G29" authorId="0">
      <text>
        <r>
          <rPr>
            <b/>
            <sz val="10"/>
            <rFont val="Tahoma"/>
            <family val="2"/>
          </rPr>
          <t>Разумов:</t>
        </r>
        <r>
          <rPr>
            <sz val="10"/>
            <rFont val="Tahoma"/>
            <family val="2"/>
          </rPr>
          <t xml:space="preserve">
(10 янв. 2034) I-ое Отображение Христа</t>
        </r>
      </text>
    </comment>
  </commentList>
</comments>
</file>

<file path=xl/sharedStrings.xml><?xml version="1.0" encoding="utf-8"?>
<sst xmlns="http://schemas.openxmlformats.org/spreadsheetml/2006/main" count="91" uniqueCount="45">
  <si>
    <t>2242 г. от Р.Х. - конец Мира в 7000 г. от сотворения Мира</t>
  </si>
  <si>
    <t>+</t>
  </si>
  <si>
    <t>=</t>
  </si>
  <si>
    <t>4757или 4758 - от сотворения Мира до Р.Х. по первой хронологии</t>
  </si>
  <si>
    <t>-</t>
  </si>
  <si>
    <t>4092 - от сотворения Мира до Р.Х. по второй хронологии</t>
  </si>
  <si>
    <t>1000 + 4758 = 1585 + 4173 = 5758</t>
  </si>
  <si>
    <t>4173 и 8 мес. - от сотворения Мира до Р.Х. по второй хронологии указанной Нострадамусом</t>
  </si>
  <si>
    <t>4056 / (2242 – 1566) = 6</t>
  </si>
  <si>
    <t>4173,67 - это 4173 г. и 8 мес. (сумма дат 2-й хронологии, данная Нострадамусом)</t>
  </si>
  <si>
    <t>1555+3797=5352 и 1555+5352/11.11=2037</t>
  </si>
  <si>
    <t>4056 - сумма дат в третьей хронологии 1566 года</t>
  </si>
  <si>
    <t>*</t>
  </si>
  <si>
    <t>/</t>
  </si>
  <si>
    <t>1585 и 1606 - годы указанные отдельно в послании Генриху</t>
  </si>
  <si>
    <t>1566 - год издания альманаха с третьей хронологией (?)</t>
  </si>
  <si>
    <t>3797 - конечная дата предсказаний Нострадамуса, указанная в послании Цезарю в 1555 г.</t>
  </si>
  <si>
    <r>
      <t xml:space="preserve">353 </t>
    </r>
    <r>
      <rPr>
        <sz val="10"/>
        <rFont val="Arial Cyr"/>
        <family val="0"/>
      </rPr>
      <t>- количество катренов в первом выпуске центурий в 1555 г.</t>
    </r>
  </si>
  <si>
    <r>
      <t>289</t>
    </r>
    <r>
      <rPr>
        <sz val="10"/>
        <rFont val="Arial Cyr"/>
        <family val="0"/>
      </rPr>
      <t xml:space="preserve"> - количество катренов во втором выпуске центурий в 1555 г.</t>
    </r>
  </si>
  <si>
    <r>
      <t>300</t>
    </r>
    <r>
      <rPr>
        <sz val="10"/>
        <rFont val="Arial Cyr"/>
        <family val="0"/>
      </rPr>
      <t xml:space="preserve"> - количество катренов в третьем выпуске центурий в 1555 г.</t>
    </r>
  </si>
  <si>
    <t>1,0307 - коэффициент перехода от солнечного календаря к лунному</t>
  </si>
  <si>
    <t>4173,67 по солнечному календарю</t>
  </si>
  <si>
    <t>4301,8 по лунному календарю</t>
  </si>
  <si>
    <t>177 лет 3 месяца 11 дней = 177,28</t>
  </si>
  <si>
    <t>1242 - первая дата малой хронологии</t>
  </si>
  <si>
    <t>621 - последняя дата малой хронологии</t>
  </si>
  <si>
    <t>Используемые даты (годы от РХ)</t>
  </si>
  <si>
    <r>
      <t xml:space="preserve"> Рождение Вождей (вторые отображения Христа),  </t>
    </r>
    <r>
      <rPr>
        <i/>
        <sz val="10"/>
        <color indexed="10"/>
        <rFont val="Times New Roman"/>
        <family val="1"/>
      </rPr>
      <t>с точностью 1 день</t>
    </r>
  </si>
  <si>
    <r>
      <t>2239.685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 xml:space="preserve">                конец </t>
    </r>
    <r>
      <rPr>
        <i/>
        <sz val="10"/>
        <color indexed="12"/>
        <rFont val="Times New Roman"/>
        <family val="1"/>
      </rPr>
      <t>6000</t>
    </r>
    <r>
      <rPr>
        <i/>
        <sz val="10"/>
        <rFont val="Times New Roman"/>
        <family val="1"/>
      </rPr>
      <t xml:space="preserve"> лет от Сотворения Мира (Еврейский Календарь, 17.09.2240 г)</t>
    </r>
  </si>
  <si>
    <t>+ (</t>
  </si>
  <si>
    <t>) *</t>
  </si>
  <si>
    <t>6000</t>
  </si>
  <si>
    <r>
      <t>2033</t>
    </r>
    <r>
      <rPr>
        <b/>
        <i/>
        <sz val="10"/>
        <color indexed="10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  <r>
      <rPr>
        <i/>
        <sz val="10"/>
        <rFont val="Times New Roman"/>
        <family val="1"/>
      </rPr>
      <t xml:space="preserve">назван концом </t>
    </r>
    <r>
      <rPr>
        <i/>
        <sz val="10"/>
        <color indexed="12"/>
        <rFont val="Times New Roman"/>
        <family val="1"/>
      </rPr>
      <t>6000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лет</t>
    </r>
    <r>
      <rPr>
        <sz val="10"/>
        <rFont val="Times New Roman"/>
        <family val="1"/>
      </rPr>
      <t xml:space="preserve"> в альманахах на 1557, 1559, 1562, 1563 годы</t>
    </r>
  </si>
  <si>
    <r>
      <t>1242         </t>
    </r>
    <r>
      <rPr>
        <i/>
        <sz val="10"/>
        <rFont val="Times New Roman"/>
        <family val="1"/>
      </rPr>
      <t xml:space="preserve">назван концом </t>
    </r>
    <r>
      <rPr>
        <i/>
        <sz val="10"/>
        <color indexed="12"/>
        <rFont val="Times New Roman"/>
        <family val="1"/>
      </rPr>
      <t>6000</t>
    </r>
    <r>
      <rPr>
        <i/>
        <sz val="10"/>
        <rFont val="Times New Roman"/>
        <family val="1"/>
      </rPr>
      <t xml:space="preserve"> лет (Хрон.I),    </t>
    </r>
    <r>
      <rPr>
        <b/>
        <i/>
        <sz val="10"/>
        <rFont val="Times New Roman"/>
        <family val="1"/>
      </rPr>
      <t xml:space="preserve">1242       </t>
    </r>
    <r>
      <rPr>
        <i/>
        <sz val="10"/>
        <rFont val="Times New Roman"/>
        <family val="1"/>
      </rPr>
      <t>=</t>
    </r>
    <r>
      <rPr>
        <i/>
        <sz val="10"/>
        <color indexed="12"/>
        <rFont val="Times New Roman"/>
        <family val="1"/>
      </rPr>
      <t>6000</t>
    </r>
    <r>
      <rPr>
        <i/>
        <sz val="10"/>
        <rFont val="Times New Roman"/>
        <family val="1"/>
      </rPr>
      <t>-</t>
    </r>
    <r>
      <rPr>
        <i/>
        <sz val="10"/>
        <color indexed="17"/>
        <rFont val="Times New Roman"/>
        <family val="1"/>
      </rPr>
      <t>4758.000</t>
    </r>
    <r>
      <rPr>
        <i/>
        <sz val="10"/>
        <rFont val="Times New Roman"/>
        <family val="1"/>
      </rPr>
      <t xml:space="preserve">=2242-1000 </t>
    </r>
  </si>
  <si>
    <r>
      <t>1826.333</t>
    </r>
    <r>
      <rPr>
        <i/>
        <sz val="10"/>
        <rFont val="Times New Roman"/>
        <family val="1"/>
      </rPr>
      <t xml:space="preserve"> назван концом </t>
    </r>
    <r>
      <rPr>
        <i/>
        <sz val="10"/>
        <color indexed="12"/>
        <rFont val="Times New Roman"/>
        <family val="1"/>
      </rPr>
      <t>6000</t>
    </r>
    <r>
      <rPr>
        <i/>
        <sz val="10"/>
        <rFont val="Times New Roman"/>
        <family val="1"/>
      </rPr>
      <t xml:space="preserve"> лет (Хрон.II),  </t>
    </r>
    <r>
      <rPr>
        <b/>
        <i/>
        <sz val="10"/>
        <rFont val="Times New Roman"/>
        <family val="1"/>
      </rPr>
      <t>1826.333</t>
    </r>
    <r>
      <rPr>
        <i/>
        <sz val="10"/>
        <rFont val="Times New Roman"/>
        <family val="1"/>
      </rPr>
      <t>=</t>
    </r>
    <r>
      <rPr>
        <i/>
        <sz val="10"/>
        <color indexed="12"/>
        <rFont val="Times New Roman"/>
        <family val="1"/>
      </rPr>
      <t>6000</t>
    </r>
    <r>
      <rPr>
        <i/>
        <sz val="10"/>
        <rFont val="Times New Roman"/>
        <family val="1"/>
      </rPr>
      <t>-</t>
    </r>
    <r>
      <rPr>
        <i/>
        <sz val="10"/>
        <color indexed="17"/>
        <rFont val="Times New Roman"/>
        <family val="1"/>
      </rPr>
      <t>4173.666</t>
    </r>
  </si>
  <si>
    <r>
      <t xml:space="preserve">Смерть одного Вождя,  </t>
    </r>
    <r>
      <rPr>
        <i/>
        <sz val="10"/>
        <color indexed="10"/>
        <rFont val="Times New Roman"/>
        <family val="1"/>
      </rPr>
      <t>с точностью 1 день</t>
    </r>
  </si>
  <si>
    <r>
      <t>1944</t>
    </r>
    <r>
      <rPr>
        <i/>
        <sz val="10"/>
        <rFont val="Times New Roman"/>
        <family val="1"/>
      </rPr>
      <t xml:space="preserve">         назван концом </t>
    </r>
    <r>
      <rPr>
        <i/>
        <sz val="10"/>
        <color indexed="12"/>
        <rFont val="Times New Roman"/>
        <family val="1"/>
      </rPr>
      <t>6000</t>
    </r>
    <r>
      <rPr>
        <i/>
        <sz val="10"/>
        <rFont val="Times New Roman"/>
        <family val="1"/>
      </rPr>
      <t xml:space="preserve"> лет (Хрон.III),</t>
    </r>
    <r>
      <rPr>
        <b/>
        <i/>
        <sz val="10"/>
        <rFont val="Times New Roman"/>
        <family val="1"/>
      </rPr>
      <t xml:space="preserve">1944         </t>
    </r>
    <r>
      <rPr>
        <i/>
        <sz val="10"/>
        <rFont val="Times New Roman"/>
        <family val="1"/>
      </rPr>
      <t>=</t>
    </r>
    <r>
      <rPr>
        <i/>
        <sz val="10"/>
        <color indexed="12"/>
        <rFont val="Times New Roman"/>
        <family val="1"/>
      </rPr>
      <t>6000</t>
    </r>
    <r>
      <rPr>
        <i/>
        <sz val="10"/>
        <rFont val="Times New Roman"/>
        <family val="1"/>
      </rPr>
      <t>-</t>
    </r>
    <r>
      <rPr>
        <i/>
        <sz val="10"/>
        <color indexed="17"/>
        <rFont val="Times New Roman"/>
        <family val="1"/>
      </rPr>
      <t>4056</t>
    </r>
    <r>
      <rPr>
        <i/>
        <sz val="10"/>
        <rFont val="Times New Roman"/>
        <family val="1"/>
      </rPr>
      <t xml:space="preserve"> </t>
    </r>
  </si>
  <si>
    <r>
      <t>1557.487</t>
    </r>
    <r>
      <rPr>
        <i/>
        <sz val="10"/>
        <rFont val="Times New Roman"/>
        <family val="1"/>
      </rPr>
      <t>  датировка письма Генриху;      </t>
    </r>
  </si>
  <si>
    <t>Первое отображение Христа</t>
  </si>
  <si>
    <r>
      <t>1604.753</t>
    </r>
    <r>
      <rPr>
        <i/>
        <sz val="10"/>
        <color indexed="8"/>
        <rFont val="Times New Roman"/>
        <family val="1"/>
      </rPr>
      <t xml:space="preserve"> “точка отсчета” из письма Генриху (затмение перед конъюнкциями планет)</t>
    </r>
  </si>
  <si>
    <t>Длины хронологий</t>
  </si>
  <si>
    <t>4757 или 4758 длина I     хронологии (из письма Генриху)</t>
  </si>
  <si>
    <t>4173,666            длина II    хронологии (из письма Генриху)</t>
  </si>
  <si>
    <t xml:space="preserve">  Среднее =  2033,000</t>
  </si>
  <si>
    <t>4056                    длина III  хронологии (из альманаха на 1566 год)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</si>
</sst>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color indexed="4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0"/>
      <name val="Times New Roman"/>
      <family val="1"/>
    </font>
    <font>
      <sz val="9"/>
      <name val="Arial Cyr"/>
      <family val="0"/>
    </font>
    <font>
      <b/>
      <i/>
      <sz val="10"/>
      <color indexed="60"/>
      <name val="Times New Roman"/>
      <family val="1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Arial Cyr"/>
      <family val="0"/>
    </font>
    <font>
      <b/>
      <i/>
      <sz val="10"/>
      <color indexed="10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Arial Cyr"/>
      <family val="0"/>
    </font>
    <font>
      <b/>
      <i/>
      <sz val="10"/>
      <color indexed="17"/>
      <name val="Times New Roman"/>
      <family val="1"/>
    </font>
    <font>
      <i/>
      <sz val="10"/>
      <color indexed="8"/>
      <name val="Times New Roman"/>
      <family val="1"/>
    </font>
    <font>
      <sz val="10"/>
      <color indexed="16"/>
      <name val="Arial Cyr"/>
      <family val="0"/>
    </font>
    <font>
      <sz val="10"/>
      <color indexed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1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indent="4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31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9.00390625" style="3" customWidth="1"/>
    <col min="2" max="2" width="3.25390625" style="3" customWidth="1"/>
    <col min="3" max="3" width="9.00390625" style="3" customWidth="1"/>
    <col min="4" max="4" width="1.625" style="3" customWidth="1"/>
    <col min="5" max="5" width="9.00390625" style="3" customWidth="1"/>
    <col min="6" max="6" width="2.875" style="3" bestFit="1" customWidth="1"/>
    <col min="7" max="7" width="9.00390625" style="3" customWidth="1"/>
    <col min="8" max="8" width="1.625" style="3" customWidth="1"/>
    <col min="9" max="9" width="5.00390625" style="3" customWidth="1"/>
    <col min="10" max="10" width="2.125" style="3" customWidth="1"/>
    <col min="11" max="11" width="12.00390625" style="3" bestFit="1" customWidth="1"/>
    <col min="12" max="12" width="3.75390625" style="3" customWidth="1"/>
    <col min="13" max="14" width="9.125" style="3" customWidth="1"/>
    <col min="15" max="15" width="6.375" style="3" customWidth="1"/>
    <col min="16" max="16" width="2.125" style="3" bestFit="1" customWidth="1"/>
    <col min="17" max="17" width="6.125" style="3" bestFit="1" customWidth="1"/>
    <col min="18" max="18" width="2.125" style="3" bestFit="1" customWidth="1"/>
    <col min="19" max="19" width="7.625" style="3" bestFit="1" customWidth="1"/>
    <col min="20" max="20" width="2.125" style="3" bestFit="1" customWidth="1"/>
    <col min="21" max="21" width="5.25390625" style="3" bestFit="1" customWidth="1"/>
    <col min="22" max="22" width="1.625" style="3" bestFit="1" customWidth="1"/>
    <col min="23" max="23" width="6.125" style="3" bestFit="1" customWidth="1"/>
    <col min="24" max="24" width="2.125" style="3" bestFit="1" customWidth="1"/>
    <col min="25" max="25" width="6.625" style="3" bestFit="1" customWidth="1"/>
    <col min="26" max="16384" width="9.125" style="3" customWidth="1"/>
  </cols>
  <sheetData>
    <row r="1" spans="1:19" ht="12.75">
      <c r="A1" s="1" t="s">
        <v>0</v>
      </c>
      <c r="B1" s="1"/>
      <c r="C1" s="2"/>
      <c r="O1" s="3">
        <v>2242</v>
      </c>
      <c r="P1" s="2" t="s">
        <v>1</v>
      </c>
      <c r="Q1" s="3">
        <v>4758</v>
      </c>
      <c r="R1" s="2" t="s">
        <v>2</v>
      </c>
      <c r="S1" s="3">
        <f>SUM(O1,Q1)</f>
        <v>7000</v>
      </c>
    </row>
    <row r="2" spans="1:19" ht="12.75">
      <c r="A2" s="1" t="s">
        <v>3</v>
      </c>
      <c r="B2" s="1"/>
      <c r="C2" s="2"/>
      <c r="O2" s="3">
        <v>4758</v>
      </c>
      <c r="P2" s="3" t="s">
        <v>4</v>
      </c>
      <c r="Q2" s="3">
        <v>4092</v>
      </c>
      <c r="R2" s="3" t="s">
        <v>2</v>
      </c>
      <c r="S2" s="3">
        <f>SUM(O2-Q2)</f>
        <v>666</v>
      </c>
    </row>
    <row r="3" spans="1:15" ht="12.75">
      <c r="A3" s="1" t="s">
        <v>5</v>
      </c>
      <c r="B3" s="1"/>
      <c r="C3" s="2"/>
      <c r="O3" s="4" t="s">
        <v>6</v>
      </c>
    </row>
    <row r="4" spans="1:15" ht="12.75">
      <c r="A4" s="1" t="s">
        <v>7</v>
      </c>
      <c r="B4" s="1"/>
      <c r="C4" s="2"/>
      <c r="O4" s="4" t="s">
        <v>8</v>
      </c>
    </row>
    <row r="5" spans="1:15" ht="12.75">
      <c r="A5" s="1" t="s">
        <v>9</v>
      </c>
      <c r="B5" s="1"/>
      <c r="C5" s="2"/>
      <c r="O5" s="4" t="s">
        <v>10</v>
      </c>
    </row>
    <row r="6" spans="1:25" ht="12.75">
      <c r="A6" s="1" t="s">
        <v>11</v>
      </c>
      <c r="B6" s="1"/>
      <c r="C6" s="2"/>
      <c r="O6" s="3">
        <v>1555</v>
      </c>
      <c r="P6" s="3" t="s">
        <v>12</v>
      </c>
      <c r="Q6" s="3">
        <v>2</v>
      </c>
      <c r="R6" s="3" t="s">
        <v>1</v>
      </c>
      <c r="S6" s="3">
        <v>3797</v>
      </c>
      <c r="T6" s="3" t="s">
        <v>2</v>
      </c>
      <c r="U6" s="3">
        <f>SUM(O6*2,S6)</f>
        <v>6907</v>
      </c>
      <c r="V6" s="3" t="s">
        <v>13</v>
      </c>
      <c r="W6" s="3">
        <v>11.11</v>
      </c>
      <c r="X6" s="3" t="s">
        <v>2</v>
      </c>
      <c r="Y6" s="5">
        <f>SUM(U6/W6)</f>
        <v>621.6921692169217</v>
      </c>
    </row>
    <row r="7" spans="1:19" ht="12.75">
      <c r="A7" s="1" t="s">
        <v>14</v>
      </c>
      <c r="B7" s="1"/>
      <c r="C7" s="2"/>
      <c r="O7" s="3">
        <v>5352</v>
      </c>
      <c r="P7" s="3" t="s">
        <v>13</v>
      </c>
      <c r="Q7" s="3">
        <v>11.11</v>
      </c>
      <c r="R7" s="3" t="s">
        <v>2</v>
      </c>
      <c r="S7" s="6">
        <f>SUM(5352/11.11)</f>
        <v>481.72817281728175</v>
      </c>
    </row>
    <row r="8" spans="1:19" ht="12.75">
      <c r="A8" s="1" t="s">
        <v>15</v>
      </c>
      <c r="B8" s="1"/>
      <c r="C8" s="2"/>
      <c r="O8" s="3">
        <v>482</v>
      </c>
      <c r="P8" s="3" t="s">
        <v>1</v>
      </c>
      <c r="Q8" s="3">
        <v>1555</v>
      </c>
      <c r="R8" s="3" t="s">
        <v>2</v>
      </c>
      <c r="S8" s="3">
        <f>SUM(O8,Q8)</f>
        <v>2037</v>
      </c>
    </row>
    <row r="9" spans="1:21" ht="12.75">
      <c r="A9" s="1" t="s">
        <v>16</v>
      </c>
      <c r="B9" s="1"/>
      <c r="C9" s="2"/>
      <c r="O9" s="3">
        <f>SUM(Q9,S9,U9)</f>
        <v>3797</v>
      </c>
      <c r="P9" s="3" t="s">
        <v>2</v>
      </c>
      <c r="Q9" s="3">
        <v>1555</v>
      </c>
      <c r="R9" s="3" t="s">
        <v>1</v>
      </c>
      <c r="S9" s="3">
        <v>1242</v>
      </c>
      <c r="T9" s="3" t="s">
        <v>1</v>
      </c>
      <c r="U9" s="3">
        <v>1000</v>
      </c>
    </row>
    <row r="10" spans="1:19" ht="12.75">
      <c r="A10" s="7" t="s">
        <v>17</v>
      </c>
      <c r="B10" s="7"/>
      <c r="C10" s="2"/>
      <c r="E10" s="2"/>
      <c r="O10" s="3">
        <v>621</v>
      </c>
      <c r="P10" s="3" t="s">
        <v>12</v>
      </c>
      <c r="Q10" s="3">
        <v>2</v>
      </c>
      <c r="R10" s="3" t="s">
        <v>2</v>
      </c>
      <c r="S10" s="3">
        <v>1242</v>
      </c>
    </row>
    <row r="11" spans="1:2" ht="12.75">
      <c r="A11" s="7" t="s">
        <v>18</v>
      </c>
      <c r="B11" s="7"/>
    </row>
    <row r="12" spans="1:27" ht="12.75">
      <c r="A12" s="7" t="s">
        <v>19</v>
      </c>
      <c r="B12" s="7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8" ht="13.5">
      <c r="A13" s="1" t="s">
        <v>20</v>
      </c>
      <c r="B13" s="1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3.5">
      <c r="A14" s="1" t="s">
        <v>21</v>
      </c>
      <c r="B14" s="1"/>
      <c r="M14" s="11"/>
      <c r="N14" s="12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3.5">
      <c r="A15" s="1" t="s">
        <v>22</v>
      </c>
      <c r="B15" s="1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0" ht="12.75">
      <c r="A16" s="4" t="s">
        <v>23</v>
      </c>
      <c r="B16" s="4"/>
      <c r="M16" s="13"/>
      <c r="N16" s="13"/>
      <c r="O16" s="9"/>
      <c r="P16" s="9"/>
      <c r="Q16" s="9"/>
      <c r="R16" s="9"/>
      <c r="S16" s="9"/>
      <c r="T16" s="9"/>
    </row>
    <row r="17" spans="1:28" ht="13.5">
      <c r="A17" s="4" t="s">
        <v>24</v>
      </c>
      <c r="B17" s="4"/>
      <c r="M17" s="10"/>
      <c r="N17" s="1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19" ht="12.75">
      <c r="A18" s="4" t="s">
        <v>25</v>
      </c>
      <c r="B18" s="4"/>
      <c r="M18" s="32" t="s">
        <v>26</v>
      </c>
      <c r="N18" s="32"/>
      <c r="O18" s="33"/>
      <c r="P18" s="33"/>
      <c r="Q18" s="33"/>
      <c r="R18" s="33"/>
      <c r="S18" s="33"/>
    </row>
    <row r="19" spans="1:27" s="2" customFormat="1" ht="13.5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14"/>
      <c r="M19" s="15" t="s">
        <v>28</v>
      </c>
      <c r="N19" s="11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3"/>
      <c r="AA19" s="16"/>
    </row>
    <row r="20" spans="1:28" ht="13.5">
      <c r="A20" s="17">
        <v>1557.487</v>
      </c>
      <c r="B20" s="2" t="s">
        <v>29</v>
      </c>
      <c r="C20" s="18">
        <v>2033.02</v>
      </c>
      <c r="D20" s="2" t="s">
        <v>4</v>
      </c>
      <c r="E20" s="17">
        <v>1557.487</v>
      </c>
      <c r="F20" s="2" t="s">
        <v>30</v>
      </c>
      <c r="G20" s="18">
        <v>4173.666</v>
      </c>
      <c r="H20" s="2" t="s">
        <v>13</v>
      </c>
      <c r="I20" s="18" t="s">
        <v>31</v>
      </c>
      <c r="J20" s="2" t="s">
        <v>2</v>
      </c>
      <c r="K20" s="18">
        <f>SUM((C20-E20)*G20/I20,A20)</f>
        <v>1888.272985663</v>
      </c>
      <c r="M20" s="11" t="s">
        <v>32</v>
      </c>
      <c r="N20" s="11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7" ht="13.5">
      <c r="A21" s="18">
        <v>1242</v>
      </c>
      <c r="B21" s="2" t="s">
        <v>29</v>
      </c>
      <c r="C21" s="18">
        <v>2033.02</v>
      </c>
      <c r="D21" s="2" t="s">
        <v>4</v>
      </c>
      <c r="E21" s="18">
        <v>1242</v>
      </c>
      <c r="F21" s="2" t="s">
        <v>30</v>
      </c>
      <c r="G21" s="18">
        <v>4758</v>
      </c>
      <c r="H21" s="2" t="s">
        <v>13</v>
      </c>
      <c r="I21" s="18">
        <v>6000</v>
      </c>
      <c r="J21" s="2" t="s">
        <v>2</v>
      </c>
      <c r="K21" s="18">
        <f>SUM((C21-E21)*G21/I21,A21)</f>
        <v>1869.27886</v>
      </c>
      <c r="M21" s="11" t="s">
        <v>33</v>
      </c>
      <c r="N21" s="11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6" ht="13.5">
      <c r="A22" s="17">
        <v>1557.487</v>
      </c>
      <c r="B22" s="2" t="s">
        <v>29</v>
      </c>
      <c r="C22" s="18">
        <v>2033.02</v>
      </c>
      <c r="D22" s="2" t="s">
        <v>4</v>
      </c>
      <c r="E22" s="17">
        <v>1557.487</v>
      </c>
      <c r="F22" s="2" t="s">
        <v>30</v>
      </c>
      <c r="G22" s="19">
        <v>4056</v>
      </c>
      <c r="H22" s="2" t="s">
        <v>13</v>
      </c>
      <c r="I22" s="18">
        <v>6000</v>
      </c>
      <c r="J22" s="2" t="s">
        <v>2</v>
      </c>
      <c r="K22" s="18">
        <f>SUM((C22-E22)*G22/I22,A22)</f>
        <v>1878.947308</v>
      </c>
      <c r="M22" s="11" t="s">
        <v>34</v>
      </c>
      <c r="N22" s="1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3.5">
      <c r="A23" s="26" t="s">
        <v>35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M23" s="11" t="s">
        <v>36</v>
      </c>
      <c r="N23" s="1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8" ht="13.5">
      <c r="A24" s="21">
        <v>1604.753</v>
      </c>
      <c r="B24" s="2" t="s">
        <v>29</v>
      </c>
      <c r="C24" s="18">
        <v>2033.02</v>
      </c>
      <c r="D24" s="2" t="s">
        <v>4</v>
      </c>
      <c r="E24" s="21">
        <v>1604.753</v>
      </c>
      <c r="F24" s="2" t="s">
        <v>30</v>
      </c>
      <c r="G24" s="19">
        <v>4757</v>
      </c>
      <c r="H24" s="2" t="s">
        <v>13</v>
      </c>
      <c r="I24" s="18">
        <v>6000</v>
      </c>
      <c r="J24" s="2" t="s">
        <v>2</v>
      </c>
      <c r="K24" s="18">
        <f>SUM((C24-E24)*G24/I24,A24)</f>
        <v>1944.2973531666667</v>
      </c>
      <c r="M24" s="34" t="s">
        <v>37</v>
      </c>
      <c r="N24" s="34"/>
      <c r="O24" s="33"/>
      <c r="P24" s="33"/>
      <c r="Q24" s="33"/>
      <c r="R24" s="33"/>
      <c r="S24" s="33"/>
      <c r="Z24" s="9"/>
      <c r="AA24" s="9"/>
      <c r="AB24" s="9"/>
    </row>
    <row r="25" spans="1:28" ht="13.5">
      <c r="A25" s="25" t="s">
        <v>38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  <c r="M25" s="22" t="s">
        <v>39</v>
      </c>
      <c r="N25" s="10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AA25" s="9"/>
      <c r="AB25" s="9"/>
    </row>
    <row r="26" spans="1:28" ht="12.75">
      <c r="A26" s="17">
        <v>1557.487</v>
      </c>
      <c r="B26" s="2" t="s">
        <v>29</v>
      </c>
      <c r="C26" s="23">
        <v>2239.685</v>
      </c>
      <c r="D26" s="2" t="s">
        <v>4</v>
      </c>
      <c r="E26" s="17">
        <v>1557.487</v>
      </c>
      <c r="F26" s="2" t="s">
        <v>30</v>
      </c>
      <c r="G26" s="19">
        <v>4173.666</v>
      </c>
      <c r="H26" s="2" t="s">
        <v>13</v>
      </c>
      <c r="I26" s="18">
        <v>6000</v>
      </c>
      <c r="J26" s="2" t="s">
        <v>2</v>
      </c>
      <c r="K26" s="18">
        <f>SUM((C26-E26)*G26/I26,A26)</f>
        <v>2032.031432978</v>
      </c>
      <c r="M26" s="13" t="s">
        <v>40</v>
      </c>
      <c r="N26" s="13"/>
      <c r="Z26" s="9"/>
      <c r="AA26" s="9"/>
      <c r="AB26" s="9"/>
    </row>
    <row r="27" spans="1:27" ht="12.75">
      <c r="A27" s="18">
        <v>1242</v>
      </c>
      <c r="B27" s="2" t="s">
        <v>29</v>
      </c>
      <c r="C27" s="23">
        <v>2239.685</v>
      </c>
      <c r="D27" s="2" t="s">
        <v>4</v>
      </c>
      <c r="E27" s="18">
        <v>1242</v>
      </c>
      <c r="F27" s="2" t="s">
        <v>30</v>
      </c>
      <c r="G27" s="19">
        <v>4757</v>
      </c>
      <c r="H27" s="2" t="s">
        <v>13</v>
      </c>
      <c r="I27" s="18">
        <v>6000</v>
      </c>
      <c r="J27" s="2" t="s">
        <v>2</v>
      </c>
      <c r="K27" s="18">
        <f>SUM((C27-E27)*G27/I27,A27)</f>
        <v>2032.9979241666665</v>
      </c>
      <c r="M27" s="28" t="s">
        <v>41</v>
      </c>
      <c r="N27" s="28"/>
      <c r="O27" s="29"/>
      <c r="P27" s="29"/>
      <c r="Q27" s="29"/>
      <c r="R27" s="29"/>
      <c r="S27" s="29"/>
      <c r="T27" s="29"/>
      <c r="U27" s="29"/>
      <c r="V27" s="29"/>
      <c r="W27" s="24"/>
      <c r="X27" s="24"/>
      <c r="AA27" s="9"/>
    </row>
    <row r="28" spans="1:27" ht="12.75">
      <c r="A28" s="21">
        <v>1604.753</v>
      </c>
      <c r="B28" s="2" t="s">
        <v>29</v>
      </c>
      <c r="C28" s="23">
        <v>2239.685</v>
      </c>
      <c r="D28" s="2" t="s">
        <v>4</v>
      </c>
      <c r="E28" s="21">
        <v>1604.753</v>
      </c>
      <c r="F28" s="2" t="s">
        <v>30</v>
      </c>
      <c r="G28" s="19">
        <v>4056</v>
      </c>
      <c r="H28" s="2" t="s">
        <v>13</v>
      </c>
      <c r="I28" s="18">
        <v>6000</v>
      </c>
      <c r="J28" s="2" t="s">
        <v>2</v>
      </c>
      <c r="K28" s="18">
        <f>SUM((C28-E28)*G28/I28,A28)</f>
        <v>2033.967032</v>
      </c>
      <c r="M28" s="28" t="s">
        <v>42</v>
      </c>
      <c r="N28" s="28"/>
      <c r="O28" s="30"/>
      <c r="P28" s="30"/>
      <c r="Q28" s="30"/>
      <c r="R28" s="30"/>
      <c r="S28" s="30"/>
      <c r="T28" s="30"/>
      <c r="U28" s="30"/>
      <c r="V28" s="30"/>
      <c r="W28" s="24"/>
      <c r="X28" s="24"/>
      <c r="AA28" s="9"/>
    </row>
    <row r="29" spans="1:24" ht="12.75">
      <c r="A29" s="20"/>
      <c r="B29" s="20"/>
      <c r="C29" s="20"/>
      <c r="D29" s="20"/>
      <c r="E29" s="20"/>
      <c r="F29" s="20"/>
      <c r="G29" s="31" t="s">
        <v>43</v>
      </c>
      <c r="H29" s="31"/>
      <c r="I29" s="31"/>
      <c r="J29" s="31"/>
      <c r="K29" s="31"/>
      <c r="M29" s="28" t="s">
        <v>44</v>
      </c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7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AA30" s="9"/>
    </row>
    <row r="31" spans="1:1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mergeCells count="9">
    <mergeCell ref="M18:S18"/>
    <mergeCell ref="A19:K19"/>
    <mergeCell ref="A23:K23"/>
    <mergeCell ref="M24:S24"/>
    <mergeCell ref="A25:K25"/>
    <mergeCell ref="M27:V27"/>
    <mergeCell ref="M28:V28"/>
    <mergeCell ref="G29:K29"/>
    <mergeCell ref="M29:X2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Telecar</dc:creator>
  <cp:keywords/>
  <dc:description/>
  <cp:lastModifiedBy>Customer</cp:lastModifiedBy>
  <dcterms:created xsi:type="dcterms:W3CDTF">2008-07-15T10:42:10Z</dcterms:created>
  <dcterms:modified xsi:type="dcterms:W3CDTF">2008-07-16T06:37:13Z</dcterms:modified>
  <cp:category/>
  <cp:version/>
  <cp:contentType/>
  <cp:contentStatus/>
</cp:coreProperties>
</file>